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35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  <c r="F18" i="1" s="1"/>
  <c r="L36" i="1" l="1"/>
  <c r="F27" i="1" l="1"/>
  <c r="J36" i="1"/>
  <c r="F36" i="1"/>
  <c r="K36" i="1" s="1"/>
  <c r="J31" i="1"/>
  <c r="F24" i="1"/>
  <c r="F31" i="1" l="1"/>
  <c r="J24" i="1" l="1"/>
  <c r="J28" i="1" s="1"/>
  <c r="F28" i="1"/>
  <c r="K21" i="1"/>
  <c r="J14" i="1"/>
  <c r="J30" i="1" s="1"/>
  <c r="J32" i="1" s="1"/>
  <c r="F14" i="1"/>
  <c r="J17" i="1"/>
  <c r="J25" i="1" l="1"/>
  <c r="F25" i="1"/>
  <c r="J18" i="1"/>
  <c r="J19" i="1" s="1"/>
  <c r="J27" i="1"/>
  <c r="F30" i="1"/>
  <c r="K14" i="1"/>
  <c r="F32" i="1" l="1"/>
  <c r="K32" i="1" s="1"/>
  <c r="K25" i="1"/>
  <c r="F19" i="1"/>
  <c r="K19" i="1" s="1"/>
  <c r="L32" i="1" l="1"/>
  <c r="K29" i="1"/>
</calcChain>
</file>

<file path=xl/sharedStrings.xml><?xml version="1.0" encoding="utf-8"?>
<sst xmlns="http://schemas.openxmlformats.org/spreadsheetml/2006/main" count="92" uniqueCount="71">
  <si>
    <t>TEST FOR UNIFORMITY OF CONCRETE</t>
  </si>
  <si>
    <t xml:space="preserve">Job No. </t>
  </si>
  <si>
    <t>Contractor</t>
  </si>
  <si>
    <t>Date</t>
  </si>
  <si>
    <t xml:space="preserve">Route </t>
  </si>
  <si>
    <t>Location</t>
  </si>
  <si>
    <t xml:space="preserve">Test By </t>
  </si>
  <si>
    <t>County</t>
  </si>
  <si>
    <t>Plant</t>
  </si>
  <si>
    <t>Mix Time</t>
  </si>
  <si>
    <t>Batch Size</t>
  </si>
  <si>
    <t>Mixer Cap.</t>
  </si>
  <si>
    <t>Test Drum No.</t>
  </si>
  <si>
    <t>Serial No.</t>
  </si>
  <si>
    <t>Sp.Gr. Course Agg.</t>
  </si>
  <si>
    <t>Test #1</t>
  </si>
  <si>
    <t>Test #2</t>
  </si>
  <si>
    <t>Actual</t>
  </si>
  <si>
    <t>Allowed</t>
  </si>
  <si>
    <t>Difference</t>
  </si>
  <si>
    <t>Wt. Of Conc. + Container  =</t>
  </si>
  <si>
    <t>(Calculated to Air Free)</t>
  </si>
  <si>
    <t>Wt. Of .25 cu. Ft. Container  =</t>
  </si>
  <si>
    <t>Wt. Of .25 cu. Ft. Concrete  =</t>
  </si>
  <si>
    <t>Wt. Of 1 cu. Ft. of Concrete  =</t>
  </si>
  <si>
    <t xml:space="preserve">Corrected for Air   </t>
  </si>
  <si>
    <t>Wt. /Cu. Ft. =</t>
  </si>
  <si>
    <t>1 LB.</t>
  </si>
  <si>
    <t>1.00 - % Air</t>
  </si>
  <si>
    <t>Gauge Reading  =</t>
  </si>
  <si>
    <t>Gauge Reading</t>
  </si>
  <si>
    <t>Agg. Corr. Factor  =</t>
  </si>
  <si>
    <t>Agg. Corr. Factor</t>
  </si>
  <si>
    <t>Air                     =</t>
  </si>
  <si>
    <t>Air</t>
  </si>
  <si>
    <t>3. Slump</t>
  </si>
  <si>
    <t>1 in.</t>
  </si>
  <si>
    <t xml:space="preserve">4. Coarse Aggregate </t>
  </si>
  <si>
    <t>Wt. Of #4 Aggregate + Container</t>
  </si>
  <si>
    <t>Content Retained</t>
  </si>
  <si>
    <t>Wt. Of .25 Cu. Ft. Container</t>
  </si>
  <si>
    <t>on Sieve #4 by %</t>
  </si>
  <si>
    <t>Wt. Of #4 Aggregate</t>
  </si>
  <si>
    <t xml:space="preserve">CAC = </t>
  </si>
  <si>
    <t>Wt of + #4  *  100         =</t>
  </si>
  <si>
    <t>Wt of .25 cu. Ft. conc</t>
  </si>
  <si>
    <t>5. Unit Wt. Of Air-Free Mortar</t>
  </si>
  <si>
    <t>b = Wt. Of .25 cu. Ft. concrete</t>
  </si>
  <si>
    <t>c = Sat. Surf. Dry Wt. Of +4 Agg.</t>
  </si>
  <si>
    <t>V = Volume of unit Wt. Container</t>
  </si>
  <si>
    <t>A = Air content of Concrete in %</t>
  </si>
  <si>
    <t>G = Specific Gravity of Course Agg.</t>
  </si>
  <si>
    <t>6.   Average Compressive</t>
  </si>
  <si>
    <t>Strength At 7 Days</t>
  </si>
  <si>
    <t>MISSOURI DEPARTMENT OF TRANSPORTATION</t>
  </si>
  <si>
    <t>Average</t>
  </si>
  <si>
    <t>% Difference</t>
  </si>
  <si>
    <r>
      <t>Average</t>
    </r>
    <r>
      <rPr>
        <vertAlign val="subscript"/>
        <sz val="10"/>
        <rFont val="Arial"/>
        <family val="2"/>
      </rPr>
      <t>T1 T2</t>
    </r>
    <r>
      <rPr>
        <sz val="10"/>
        <color theme="1"/>
        <rFont val="Calibri"/>
        <family val="2"/>
        <scheme val="minor"/>
      </rPr>
      <t xml:space="preserve"> </t>
    </r>
  </si>
  <si>
    <t>Cylinder No. 1</t>
  </si>
  <si>
    <t>Cylinder No. 2</t>
  </si>
  <si>
    <t>Cylinder No. 3</t>
  </si>
  <si>
    <t>Cylinder No. 4</t>
  </si>
  <si>
    <t>Average of All Specimen</t>
  </si>
  <si>
    <t>Average Comp. Strength</t>
  </si>
  <si>
    <t>Digital Signature Line</t>
  </si>
  <si>
    <t>Cylinder No. 5</t>
  </si>
  <si>
    <t>Cylinder No. 6</t>
  </si>
  <si>
    <t>within 7.5%</t>
  </si>
  <si>
    <t>inches</t>
  </si>
  <si>
    <t>1. Air Content %</t>
  </si>
  <si>
    <t xml:space="preserve">2.  Weight / Cu. 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</si>
</sst>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3">
    <xf numFmtId="0" fontId="0" fillId="0" borderId="0" xfId="0"/>
    <xf numFmtId="0" fontId="0" fillId="0" borderId="3" xfId="0" applyBorder="1" applyProtection="1"/>
    <xf numFmtId="0" fontId="3" fillId="0" borderId="5" xfId="0" applyFont="1" applyBorder="1" applyProtection="1"/>
    <xf numFmtId="0" fontId="3" fillId="0" borderId="0" xfId="0" applyFont="1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3" fillId="0" borderId="1" xfId="0" applyFont="1" applyBorder="1" applyProtection="1"/>
    <xf numFmtId="0" fontId="0" fillId="0" borderId="9" xfId="0" applyFill="1" applyBorder="1" applyProtection="1"/>
    <xf numFmtId="0" fontId="0" fillId="0" borderId="11" xfId="0" applyBorder="1" applyProtection="1"/>
    <xf numFmtId="10" fontId="0" fillId="0" borderId="13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0" borderId="0" xfId="0" applyFont="1" applyBorder="1" applyProtection="1"/>
    <xf numFmtId="0" fontId="1" fillId="0" borderId="0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0" fillId="0" borderId="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Protection="1"/>
    <xf numFmtId="0" fontId="9" fillId="0" borderId="0" xfId="0" applyFont="1" applyFill="1" applyAlignment="1" applyProtection="1">
      <alignment horizontal="center"/>
    </xf>
    <xf numFmtId="164" fontId="0" fillId="2" borderId="12" xfId="0" applyNumberFormat="1" applyFill="1" applyBorder="1" applyAlignment="1" applyProtection="1">
      <alignment horizontal="center"/>
    </xf>
    <xf numFmtId="2" fontId="4" fillId="0" borderId="13" xfId="0" applyNumberFormat="1" applyFont="1" applyBorder="1" applyProtection="1">
      <protection locked="0"/>
    </xf>
    <xf numFmtId="164" fontId="0" fillId="2" borderId="13" xfId="0" applyNumberFormat="1" applyFill="1" applyBorder="1" applyProtection="1"/>
    <xf numFmtId="2" fontId="0" fillId="2" borderId="12" xfId="0" applyNumberFormat="1" applyFill="1" applyBorder="1" applyAlignment="1" applyProtection="1">
      <alignment horizontal="center"/>
    </xf>
    <xf numFmtId="2" fontId="0" fillId="2" borderId="13" xfId="0" applyNumberFormat="1" applyFill="1" applyBorder="1" applyProtection="1"/>
    <xf numFmtId="2" fontId="4" fillId="0" borderId="7" xfId="0" applyNumberFormat="1" applyFont="1" applyBorder="1" applyProtection="1">
      <protection locked="0"/>
    </xf>
    <xf numFmtId="10" fontId="0" fillId="0" borderId="14" xfId="0" applyNumberFormat="1" applyBorder="1" applyAlignment="1" applyProtection="1">
      <alignment horizontal="center"/>
    </xf>
    <xf numFmtId="2" fontId="0" fillId="2" borderId="13" xfId="0" applyNumberFormat="1" applyFill="1" applyBorder="1" applyAlignment="1" applyProtection="1">
      <alignment horizontal="center"/>
    </xf>
    <xf numFmtId="0" fontId="0" fillId="0" borderId="0" xfId="0" applyAlignment="1" applyProtection="1"/>
    <xf numFmtId="0" fontId="0" fillId="2" borderId="9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1" fontId="4" fillId="0" borderId="7" xfId="0" applyNumberFormat="1" applyFont="1" applyBorder="1" applyProtection="1">
      <protection locked="0"/>
    </xf>
    <xf numFmtId="0" fontId="0" fillId="0" borderId="0" xfId="0" applyFont="1" applyAlignment="1" applyProtection="1">
      <alignment horizontal="right"/>
    </xf>
    <xf numFmtId="0" fontId="0" fillId="0" borderId="0" xfId="0" applyFo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7" xfId="0" applyBorder="1" applyProtection="1"/>
    <xf numFmtId="0" fontId="0" fillId="0" borderId="1" xfId="0" applyFill="1" applyBorder="1" applyProtection="1"/>
    <xf numFmtId="0" fontId="0" fillId="0" borderId="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Fill="1" applyBorder="1" applyProtection="1"/>
    <xf numFmtId="0" fontId="0" fillId="0" borderId="6" xfId="0" applyBorder="1" applyProtection="1"/>
    <xf numFmtId="0" fontId="0" fillId="0" borderId="10" xfId="0" applyBorder="1" applyAlignment="1" applyProtection="1">
      <alignment horizontal="right"/>
    </xf>
    <xf numFmtId="0" fontId="0" fillId="0" borderId="13" xfId="0" applyFill="1" applyBorder="1" applyProtection="1"/>
    <xf numFmtId="0" fontId="0" fillId="2" borderId="13" xfId="0" applyFill="1" applyBorder="1" applyProtection="1"/>
    <xf numFmtId="0" fontId="0" fillId="0" borderId="8" xfId="0" applyBorder="1" applyProtection="1"/>
    <xf numFmtId="0" fontId="10" fillId="0" borderId="0" xfId="0" applyFont="1" applyBorder="1" applyProtection="1"/>
    <xf numFmtId="0" fontId="10" fillId="0" borderId="8" xfId="0" applyFont="1" applyBorder="1" applyProtection="1"/>
    <xf numFmtId="0" fontId="0" fillId="0" borderId="3" xfId="0" applyFill="1" applyBorder="1" applyAlignment="1" applyProtection="1">
      <alignment horizontal="right"/>
    </xf>
    <xf numFmtId="2" fontId="0" fillId="0" borderId="0" xfId="0" applyNumberFormat="1" applyProtection="1"/>
    <xf numFmtId="0" fontId="0" fillId="0" borderId="0" xfId="0" applyFill="1" applyBorder="1" applyAlignment="1" applyProtection="1">
      <alignment horizontal="right"/>
    </xf>
    <xf numFmtId="0" fontId="11" fillId="0" borderId="9" xfId="0" applyFont="1" applyBorder="1" applyAlignment="1" applyProtection="1">
      <alignment horizontal="center" wrapText="1"/>
    </xf>
    <xf numFmtId="0" fontId="11" fillId="0" borderId="7" xfId="0" applyFont="1" applyBorder="1" applyAlignment="1" applyProtection="1">
      <alignment horizontal="center" wrapText="1"/>
    </xf>
    <xf numFmtId="1" fontId="0" fillId="2" borderId="13" xfId="0" applyNumberFormat="1" applyFill="1" applyBorder="1" applyProtection="1"/>
    <xf numFmtId="165" fontId="0" fillId="2" borderId="13" xfId="1" applyNumberFormat="1" applyFont="1" applyFill="1" applyBorder="1" applyProtection="1"/>
    <xf numFmtId="0" fontId="0" fillId="0" borderId="0" xfId="0" applyAlignment="1" applyProtection="1">
      <alignment horizontal="right"/>
    </xf>
    <xf numFmtId="0" fontId="11" fillId="0" borderId="1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wrapText="1"/>
    </xf>
    <xf numFmtId="0" fontId="11" fillId="0" borderId="7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1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57149</xdr:rowOff>
    </xdr:from>
    <xdr:to>
      <xdr:col>1</xdr:col>
      <xdr:colOff>533398</xdr:colOff>
      <xdr:row>4</xdr:row>
      <xdr:rowOff>5333</xdr:rowOff>
    </xdr:to>
    <xdr:pic>
      <xdr:nvPicPr>
        <xdr:cNvPr id="2" name="Picture 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57149"/>
          <a:ext cx="1371600" cy="78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</xdr:row>
      <xdr:rowOff>38100</xdr:rowOff>
    </xdr:from>
    <xdr:ext cx="1685926" cy="5553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0" y="6086475"/>
              <a:ext cx="1685926" cy="555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(</m:t>
                        </m:r>
                        <m:r>
                          <a:rPr lang="en-US" sz="1100" b="0" i="1">
                            <a:latin typeface="Cambria Math"/>
                          </a:rPr>
                          <m:t>𝑏</m:t>
                        </m:r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r>
                          <a:rPr lang="en-US" sz="1100" b="0" i="1">
                            <a:latin typeface="Cambria Math"/>
                          </a:rPr>
                          <m:t>𝑐</m:t>
                        </m:r>
                        <m:r>
                          <a:rPr lang="en-US" sz="1100" b="0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𝑉</m:t>
                        </m:r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latin typeface="Cambria Math"/>
                                  </a:rPr>
                                  <m:t>𝑉</m:t>
                                </m:r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×</m:t>
                                </m:r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𝐴</m:t>
                                </m:r>
                              </m:num>
                              <m:den>
                                <m:r>
                                  <a:rPr lang="en-US" sz="1100" b="0" i="1">
                                    <a:latin typeface="Cambria Math"/>
                                  </a:rPr>
                                  <m:t>100</m:t>
                                </m:r>
                              </m:den>
                            </m:f>
                          </m:e>
                        </m:d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latin typeface="Cambria Math"/>
                                  </a:rPr>
                                  <m:t>𝑐</m:t>
                                </m:r>
                              </m:num>
                              <m:den>
                                <m:r>
                                  <a:rPr lang="en-US" sz="1100" b="0" i="1">
                                    <a:latin typeface="Cambria Math"/>
                                  </a:rPr>
                                  <m:t>𝐺</m:t>
                                </m:r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×62.4</m:t>
                                </m:r>
                              </m:den>
                            </m:f>
                          </m:e>
                        </m:d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6086475"/>
              <a:ext cx="1685926" cy="5553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((𝑏−𝑐))/(𝑉−((𝑉</a:t>
              </a:r>
              <a:r>
                <a:rPr lang="en-US" sz="1100" b="0" i="0">
                  <a:latin typeface="Cambria Math"/>
                  <a:ea typeface="Cambria Math"/>
                </a:rPr>
                <a:t>×𝐴)/</a:t>
              </a:r>
              <a:r>
                <a:rPr lang="en-US" sz="1100" b="0" i="0">
                  <a:latin typeface="Cambria Math"/>
                </a:rPr>
                <a:t>100)−(𝑐/(𝐺</a:t>
              </a:r>
              <a:r>
                <a:rPr lang="en-US" sz="1100" b="0" i="0">
                  <a:latin typeface="Cambria Math"/>
                  <a:ea typeface="Cambria Math"/>
                </a:rPr>
                <a:t>×62.4)) )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48"/>
  <sheetViews>
    <sheetView tabSelected="1" topLeftCell="A4" workbookViewId="0">
      <selection activeCell="K4" sqref="K4:L4"/>
    </sheetView>
  </sheetViews>
  <sheetFormatPr defaultRowHeight="15" x14ac:dyDescent="0.25"/>
  <cols>
    <col min="1" max="1" width="14.85546875" style="20" customWidth="1"/>
    <col min="2" max="12" width="10.7109375" style="20" customWidth="1"/>
    <col min="13" max="265" width="9.140625" style="20"/>
    <col min="266" max="266" width="10.140625" style="20" bestFit="1" customWidth="1"/>
    <col min="267" max="521" width="9.140625" style="20"/>
    <col min="522" max="522" width="10.140625" style="20" bestFit="1" customWidth="1"/>
    <col min="523" max="777" width="9.140625" style="20"/>
    <col min="778" max="778" width="10.140625" style="20" bestFit="1" customWidth="1"/>
    <col min="779" max="1033" width="9.140625" style="20"/>
    <col min="1034" max="1034" width="10.140625" style="20" bestFit="1" customWidth="1"/>
    <col min="1035" max="1289" width="9.140625" style="20"/>
    <col min="1290" max="1290" width="10.140625" style="20" bestFit="1" customWidth="1"/>
    <col min="1291" max="1545" width="9.140625" style="20"/>
    <col min="1546" max="1546" width="10.140625" style="20" bestFit="1" customWidth="1"/>
    <col min="1547" max="1801" width="9.140625" style="20"/>
    <col min="1802" max="1802" width="10.140625" style="20" bestFit="1" customWidth="1"/>
    <col min="1803" max="2057" width="9.140625" style="20"/>
    <col min="2058" max="2058" width="10.140625" style="20" bestFit="1" customWidth="1"/>
    <col min="2059" max="2313" width="9.140625" style="20"/>
    <col min="2314" max="2314" width="10.140625" style="20" bestFit="1" customWidth="1"/>
    <col min="2315" max="2569" width="9.140625" style="20"/>
    <col min="2570" max="2570" width="10.140625" style="20" bestFit="1" customWidth="1"/>
    <col min="2571" max="2825" width="9.140625" style="20"/>
    <col min="2826" max="2826" width="10.140625" style="20" bestFit="1" customWidth="1"/>
    <col min="2827" max="3081" width="9.140625" style="20"/>
    <col min="3082" max="3082" width="10.140625" style="20" bestFit="1" customWidth="1"/>
    <col min="3083" max="3337" width="9.140625" style="20"/>
    <col min="3338" max="3338" width="10.140625" style="20" bestFit="1" customWidth="1"/>
    <col min="3339" max="3593" width="9.140625" style="20"/>
    <col min="3594" max="3594" width="10.140625" style="20" bestFit="1" customWidth="1"/>
    <col min="3595" max="3849" width="9.140625" style="20"/>
    <col min="3850" max="3850" width="10.140625" style="20" bestFit="1" customWidth="1"/>
    <col min="3851" max="4105" width="9.140625" style="20"/>
    <col min="4106" max="4106" width="10.140625" style="20" bestFit="1" customWidth="1"/>
    <col min="4107" max="4361" width="9.140625" style="20"/>
    <col min="4362" max="4362" width="10.140625" style="20" bestFit="1" customWidth="1"/>
    <col min="4363" max="4617" width="9.140625" style="20"/>
    <col min="4618" max="4618" width="10.140625" style="20" bestFit="1" customWidth="1"/>
    <col min="4619" max="4873" width="9.140625" style="20"/>
    <col min="4874" max="4874" width="10.140625" style="20" bestFit="1" customWidth="1"/>
    <col min="4875" max="5129" width="9.140625" style="20"/>
    <col min="5130" max="5130" width="10.140625" style="20" bestFit="1" customWidth="1"/>
    <col min="5131" max="5385" width="9.140625" style="20"/>
    <col min="5386" max="5386" width="10.140625" style="20" bestFit="1" customWidth="1"/>
    <col min="5387" max="5641" width="9.140625" style="20"/>
    <col min="5642" max="5642" width="10.140625" style="20" bestFit="1" customWidth="1"/>
    <col min="5643" max="5897" width="9.140625" style="20"/>
    <col min="5898" max="5898" width="10.140625" style="20" bestFit="1" customWidth="1"/>
    <col min="5899" max="6153" width="9.140625" style="20"/>
    <col min="6154" max="6154" width="10.140625" style="20" bestFit="1" customWidth="1"/>
    <col min="6155" max="6409" width="9.140625" style="20"/>
    <col min="6410" max="6410" width="10.140625" style="20" bestFit="1" customWidth="1"/>
    <col min="6411" max="6665" width="9.140625" style="20"/>
    <col min="6666" max="6666" width="10.140625" style="20" bestFit="1" customWidth="1"/>
    <col min="6667" max="6921" width="9.140625" style="20"/>
    <col min="6922" max="6922" width="10.140625" style="20" bestFit="1" customWidth="1"/>
    <col min="6923" max="7177" width="9.140625" style="20"/>
    <col min="7178" max="7178" width="10.140625" style="20" bestFit="1" customWidth="1"/>
    <col min="7179" max="7433" width="9.140625" style="20"/>
    <col min="7434" max="7434" width="10.140625" style="20" bestFit="1" customWidth="1"/>
    <col min="7435" max="7689" width="9.140625" style="20"/>
    <col min="7690" max="7690" width="10.140625" style="20" bestFit="1" customWidth="1"/>
    <col min="7691" max="7945" width="9.140625" style="20"/>
    <col min="7946" max="7946" width="10.140625" style="20" bestFit="1" customWidth="1"/>
    <col min="7947" max="8201" width="9.140625" style="20"/>
    <col min="8202" max="8202" width="10.140625" style="20" bestFit="1" customWidth="1"/>
    <col min="8203" max="8457" width="9.140625" style="20"/>
    <col min="8458" max="8458" width="10.140625" style="20" bestFit="1" customWidth="1"/>
    <col min="8459" max="8713" width="9.140625" style="20"/>
    <col min="8714" max="8714" width="10.140625" style="20" bestFit="1" customWidth="1"/>
    <col min="8715" max="8969" width="9.140625" style="20"/>
    <col min="8970" max="8970" width="10.140625" style="20" bestFit="1" customWidth="1"/>
    <col min="8971" max="9225" width="9.140625" style="20"/>
    <col min="9226" max="9226" width="10.140625" style="20" bestFit="1" customWidth="1"/>
    <col min="9227" max="9481" width="9.140625" style="20"/>
    <col min="9482" max="9482" width="10.140625" style="20" bestFit="1" customWidth="1"/>
    <col min="9483" max="9737" width="9.140625" style="20"/>
    <col min="9738" max="9738" width="10.140625" style="20" bestFit="1" customWidth="1"/>
    <col min="9739" max="9993" width="9.140625" style="20"/>
    <col min="9994" max="9994" width="10.140625" style="20" bestFit="1" customWidth="1"/>
    <col min="9995" max="10249" width="9.140625" style="20"/>
    <col min="10250" max="10250" width="10.140625" style="20" bestFit="1" customWidth="1"/>
    <col min="10251" max="10505" width="9.140625" style="20"/>
    <col min="10506" max="10506" width="10.140625" style="20" bestFit="1" customWidth="1"/>
    <col min="10507" max="10761" width="9.140625" style="20"/>
    <col min="10762" max="10762" width="10.140625" style="20" bestFit="1" customWidth="1"/>
    <col min="10763" max="11017" width="9.140625" style="20"/>
    <col min="11018" max="11018" width="10.140625" style="20" bestFit="1" customWidth="1"/>
    <col min="11019" max="11273" width="9.140625" style="20"/>
    <col min="11274" max="11274" width="10.140625" style="20" bestFit="1" customWidth="1"/>
    <col min="11275" max="11529" width="9.140625" style="20"/>
    <col min="11530" max="11530" width="10.140625" style="20" bestFit="1" customWidth="1"/>
    <col min="11531" max="11785" width="9.140625" style="20"/>
    <col min="11786" max="11786" width="10.140625" style="20" bestFit="1" customWidth="1"/>
    <col min="11787" max="12041" width="9.140625" style="20"/>
    <col min="12042" max="12042" width="10.140625" style="20" bestFit="1" customWidth="1"/>
    <col min="12043" max="12297" width="9.140625" style="20"/>
    <col min="12298" max="12298" width="10.140625" style="20" bestFit="1" customWidth="1"/>
    <col min="12299" max="12553" width="9.140625" style="20"/>
    <col min="12554" max="12554" width="10.140625" style="20" bestFit="1" customWidth="1"/>
    <col min="12555" max="12809" width="9.140625" style="20"/>
    <col min="12810" max="12810" width="10.140625" style="20" bestFit="1" customWidth="1"/>
    <col min="12811" max="13065" width="9.140625" style="20"/>
    <col min="13066" max="13066" width="10.140625" style="20" bestFit="1" customWidth="1"/>
    <col min="13067" max="13321" width="9.140625" style="20"/>
    <col min="13322" max="13322" width="10.140625" style="20" bestFit="1" customWidth="1"/>
    <col min="13323" max="13577" width="9.140625" style="20"/>
    <col min="13578" max="13578" width="10.140625" style="20" bestFit="1" customWidth="1"/>
    <col min="13579" max="13833" width="9.140625" style="20"/>
    <col min="13834" max="13834" width="10.140625" style="20" bestFit="1" customWidth="1"/>
    <col min="13835" max="14089" width="9.140625" style="20"/>
    <col min="14090" max="14090" width="10.140625" style="20" bestFit="1" customWidth="1"/>
    <col min="14091" max="14345" width="9.140625" style="20"/>
    <col min="14346" max="14346" width="10.140625" style="20" bestFit="1" customWidth="1"/>
    <col min="14347" max="14601" width="9.140625" style="20"/>
    <col min="14602" max="14602" width="10.140625" style="20" bestFit="1" customWidth="1"/>
    <col min="14603" max="14857" width="9.140625" style="20"/>
    <col min="14858" max="14858" width="10.140625" style="20" bestFit="1" customWidth="1"/>
    <col min="14859" max="15113" width="9.140625" style="20"/>
    <col min="15114" max="15114" width="10.140625" style="20" bestFit="1" customWidth="1"/>
    <col min="15115" max="15369" width="9.140625" style="20"/>
    <col min="15370" max="15370" width="10.140625" style="20" bestFit="1" customWidth="1"/>
    <col min="15371" max="15625" width="9.140625" style="20"/>
    <col min="15626" max="15626" width="10.140625" style="20" bestFit="1" customWidth="1"/>
    <col min="15627" max="15881" width="9.140625" style="20"/>
    <col min="15882" max="15882" width="10.140625" style="20" bestFit="1" customWidth="1"/>
    <col min="15883" max="16137" width="9.140625" style="20"/>
    <col min="16138" max="16138" width="10.140625" style="20" bestFit="1" customWidth="1"/>
    <col min="16139" max="16384" width="9.140625" style="20"/>
  </cols>
  <sheetData>
    <row r="1" spans="1:12" ht="20.25" x14ac:dyDescent="0.3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.75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12" x14ac:dyDescent="0.25">
      <c r="F4" s="34" t="s">
        <v>2</v>
      </c>
      <c r="G4" s="64"/>
      <c r="H4" s="64"/>
      <c r="J4" s="34" t="s">
        <v>3</v>
      </c>
      <c r="K4" s="64"/>
      <c r="L4" s="64"/>
    </row>
    <row r="5" spans="1:12" s="35" customFormat="1" x14ac:dyDescent="0.25">
      <c r="B5" s="34" t="s">
        <v>1</v>
      </c>
      <c r="C5" s="64"/>
      <c r="D5" s="64"/>
      <c r="F5" s="34" t="s">
        <v>5</v>
      </c>
      <c r="G5" s="64"/>
      <c r="H5" s="64"/>
      <c r="J5" s="34" t="s">
        <v>6</v>
      </c>
      <c r="K5" s="64"/>
      <c r="L5" s="64"/>
    </row>
    <row r="6" spans="1:12" s="35" customFormat="1" x14ac:dyDescent="0.25">
      <c r="B6" s="34" t="s">
        <v>4</v>
      </c>
      <c r="C6" s="64"/>
      <c r="D6" s="64"/>
      <c r="F6" s="34" t="s">
        <v>8</v>
      </c>
      <c r="G6" s="64"/>
      <c r="H6" s="64"/>
      <c r="J6" s="34" t="s">
        <v>9</v>
      </c>
      <c r="K6" s="64"/>
      <c r="L6" s="64"/>
    </row>
    <row r="7" spans="1:12" s="35" customFormat="1" x14ac:dyDescent="0.25">
      <c r="B7" s="34" t="s">
        <v>7</v>
      </c>
      <c r="C7" s="64"/>
      <c r="D7" s="64"/>
      <c r="F7" s="34" t="s">
        <v>12</v>
      </c>
      <c r="G7" s="64"/>
      <c r="H7" s="64"/>
      <c r="J7" s="34" t="s">
        <v>10</v>
      </c>
      <c r="K7" s="64"/>
      <c r="L7" s="64"/>
    </row>
    <row r="8" spans="1:12" s="35" customFormat="1" x14ac:dyDescent="0.25">
      <c r="B8" s="34" t="s">
        <v>11</v>
      </c>
      <c r="C8" s="64"/>
      <c r="D8" s="64"/>
      <c r="F8" s="35" t="s">
        <v>13</v>
      </c>
      <c r="G8" s="64"/>
      <c r="H8" s="64"/>
      <c r="J8" s="34" t="s">
        <v>14</v>
      </c>
      <c r="K8" s="64"/>
      <c r="L8" s="64"/>
    </row>
    <row r="10" spans="1:12" ht="18" customHeight="1" x14ac:dyDescent="0.25">
      <c r="A10" s="36"/>
      <c r="B10" s="37"/>
      <c r="C10" s="65" t="s">
        <v>15</v>
      </c>
      <c r="D10" s="66"/>
      <c r="E10" s="66"/>
      <c r="F10" s="67"/>
      <c r="G10" s="65" t="s">
        <v>16</v>
      </c>
      <c r="H10" s="66"/>
      <c r="I10" s="66"/>
      <c r="J10" s="67"/>
      <c r="K10" s="38" t="s">
        <v>17</v>
      </c>
      <c r="L10" s="38" t="s">
        <v>18</v>
      </c>
    </row>
    <row r="11" spans="1:12" x14ac:dyDescent="0.25">
      <c r="A11" s="6"/>
      <c r="B11" s="10"/>
      <c r="C11" s="68"/>
      <c r="D11" s="69"/>
      <c r="E11" s="69"/>
      <c r="F11" s="70"/>
      <c r="G11" s="68"/>
      <c r="H11" s="69"/>
      <c r="I11" s="69"/>
      <c r="J11" s="70"/>
      <c r="K11" s="39" t="s">
        <v>19</v>
      </c>
      <c r="L11" s="39" t="s">
        <v>19</v>
      </c>
    </row>
    <row r="12" spans="1:12" x14ac:dyDescent="0.25">
      <c r="A12" s="8" t="s">
        <v>69</v>
      </c>
      <c r="B12" s="1"/>
      <c r="C12" s="40" t="s">
        <v>29</v>
      </c>
      <c r="D12" s="1"/>
      <c r="E12" s="37"/>
      <c r="F12" s="27"/>
      <c r="G12" s="40" t="s">
        <v>30</v>
      </c>
      <c r="H12" s="1"/>
      <c r="I12" s="37"/>
      <c r="J12" s="27"/>
      <c r="K12" s="41"/>
      <c r="L12" s="42"/>
    </row>
    <row r="13" spans="1:12" x14ac:dyDescent="0.25">
      <c r="A13" s="4"/>
      <c r="B13" s="5"/>
      <c r="C13" s="43" t="s">
        <v>31</v>
      </c>
      <c r="D13" s="5"/>
      <c r="E13" s="44"/>
      <c r="F13" s="27"/>
      <c r="G13" s="43" t="s">
        <v>32</v>
      </c>
      <c r="H13" s="5"/>
      <c r="I13" s="44"/>
      <c r="J13" s="27"/>
      <c r="K13" s="12"/>
      <c r="L13" s="13"/>
    </row>
    <row r="14" spans="1:12" x14ac:dyDescent="0.25">
      <c r="A14" s="6"/>
      <c r="B14" s="7"/>
      <c r="C14" s="9" t="s">
        <v>33</v>
      </c>
      <c r="D14" s="7"/>
      <c r="E14" s="10"/>
      <c r="F14" s="24" t="str">
        <f>IF(ISBLANK(F12),"",F12-F13)</f>
        <v/>
      </c>
      <c r="G14" s="9" t="s">
        <v>34</v>
      </c>
      <c r="H14" s="7"/>
      <c r="I14" s="10"/>
      <c r="J14" s="24" t="str">
        <f>IF(ISBLANK(J12),"",J12-J13)</f>
        <v/>
      </c>
      <c r="K14" s="22" t="str">
        <f>IF(ISBLANK(F12),"",F14-J14)</f>
        <v/>
      </c>
      <c r="L14" s="11">
        <v>0.01</v>
      </c>
    </row>
    <row r="15" spans="1:12" x14ac:dyDescent="0.25">
      <c r="A15" s="2" t="s">
        <v>70</v>
      </c>
      <c r="B15" s="3"/>
      <c r="C15" s="4" t="s">
        <v>20</v>
      </c>
      <c r="D15" s="5"/>
      <c r="E15" s="5"/>
      <c r="F15" s="27"/>
      <c r="G15" s="4" t="s">
        <v>20</v>
      </c>
      <c r="H15" s="5"/>
      <c r="I15" s="5"/>
      <c r="J15" s="27"/>
      <c r="K15" s="13"/>
      <c r="L15" s="13"/>
    </row>
    <row r="16" spans="1:12" x14ac:dyDescent="0.25">
      <c r="A16" s="2" t="s">
        <v>21</v>
      </c>
      <c r="B16" s="3"/>
      <c r="C16" s="4" t="s">
        <v>22</v>
      </c>
      <c r="D16" s="5"/>
      <c r="E16" s="5"/>
      <c r="F16" s="23"/>
      <c r="G16" s="4" t="s">
        <v>22</v>
      </c>
      <c r="H16" s="5"/>
      <c r="I16" s="5"/>
      <c r="J16" s="23"/>
      <c r="K16" s="13"/>
      <c r="L16" s="13"/>
    </row>
    <row r="17" spans="1:12" x14ac:dyDescent="0.25">
      <c r="A17" s="4"/>
      <c r="B17" s="5"/>
      <c r="C17" s="4" t="s">
        <v>23</v>
      </c>
      <c r="D17" s="5"/>
      <c r="E17" s="5"/>
      <c r="F17" s="26" t="str">
        <f>IF(ISBLANK(F15),"",F15-F16)</f>
        <v/>
      </c>
      <c r="G17" s="4" t="s">
        <v>23</v>
      </c>
      <c r="H17" s="5"/>
      <c r="I17" s="5"/>
      <c r="J17" s="26" t="str">
        <f>IF(ISBLANK(J15),"",J15-J16)</f>
        <v/>
      </c>
      <c r="K17" s="13"/>
      <c r="L17" s="13"/>
    </row>
    <row r="18" spans="1:12" x14ac:dyDescent="0.25">
      <c r="A18" s="4"/>
      <c r="B18" s="5"/>
      <c r="C18" s="4" t="s">
        <v>24</v>
      </c>
      <c r="D18" s="5"/>
      <c r="E18" s="5"/>
      <c r="F18" s="26" t="str">
        <f>IF(ISBLANK(F15),"",F17*4)</f>
        <v/>
      </c>
      <c r="G18" s="4" t="s">
        <v>24</v>
      </c>
      <c r="H18" s="5"/>
      <c r="I18" s="5"/>
      <c r="J18" s="26" t="str">
        <f>IF(ISBLANK(J15),"",J17*4)</f>
        <v/>
      </c>
      <c r="K18" s="13"/>
      <c r="L18" s="13"/>
    </row>
    <row r="19" spans="1:12" x14ac:dyDescent="0.25">
      <c r="A19" s="4"/>
      <c r="B19" s="5"/>
      <c r="C19" s="4" t="s">
        <v>25</v>
      </c>
      <c r="D19" s="5"/>
      <c r="E19" s="14" t="s">
        <v>26</v>
      </c>
      <c r="F19" s="26" t="str">
        <f>IF(ISBLANK(F15),"",(F18/(100-F14))*100)</f>
        <v/>
      </c>
      <c r="G19" s="4" t="s">
        <v>25</v>
      </c>
      <c r="H19" s="5"/>
      <c r="I19" s="14" t="s">
        <v>26</v>
      </c>
      <c r="J19" s="26" t="str">
        <f>IF(ISBLANK(J15),"",(J18/(100-J14))*100)</f>
        <v/>
      </c>
      <c r="K19" s="29" t="str">
        <f>IF(ISBLANK(F15),"",F19-J19)</f>
        <v/>
      </c>
      <c r="L19" s="13" t="s">
        <v>27</v>
      </c>
    </row>
    <row r="20" spans="1:12" x14ac:dyDescent="0.25">
      <c r="A20" s="6"/>
      <c r="B20" s="7"/>
      <c r="C20" s="6"/>
      <c r="D20" s="7"/>
      <c r="E20" s="17" t="s">
        <v>28</v>
      </c>
      <c r="F20" s="10"/>
      <c r="G20" s="6"/>
      <c r="H20" s="7"/>
      <c r="I20" s="17" t="s">
        <v>28</v>
      </c>
      <c r="J20" s="10"/>
      <c r="K20" s="19"/>
      <c r="L20" s="19"/>
    </row>
    <row r="21" spans="1:12" x14ac:dyDescent="0.25">
      <c r="A21" s="16" t="s">
        <v>35</v>
      </c>
      <c r="B21" s="10"/>
      <c r="D21" s="45"/>
      <c r="E21" s="45" t="s">
        <v>68</v>
      </c>
      <c r="F21" s="23"/>
      <c r="H21" s="32"/>
      <c r="I21" s="32" t="s">
        <v>68</v>
      </c>
      <c r="J21" s="23"/>
      <c r="K21" s="31" t="str">
        <f>IF(ISBLANK(F21),"",F21-J21)</f>
        <v/>
      </c>
      <c r="L21" s="19" t="s">
        <v>36</v>
      </c>
    </row>
    <row r="22" spans="1:12" x14ac:dyDescent="0.25">
      <c r="A22" s="8" t="s">
        <v>37</v>
      </c>
      <c r="B22" s="1"/>
      <c r="C22" s="36" t="s">
        <v>38</v>
      </c>
      <c r="D22" s="1"/>
      <c r="E22" s="1"/>
      <c r="F22" s="23"/>
      <c r="G22" s="36" t="s">
        <v>38</v>
      </c>
      <c r="H22" s="1"/>
      <c r="I22" s="1"/>
      <c r="J22" s="23"/>
      <c r="K22" s="41"/>
      <c r="L22" s="42"/>
    </row>
    <row r="23" spans="1:12" x14ac:dyDescent="0.25">
      <c r="A23" s="2" t="s">
        <v>39</v>
      </c>
      <c r="B23" s="5"/>
      <c r="C23" s="4" t="s">
        <v>40</v>
      </c>
      <c r="D23" s="5"/>
      <c r="E23" s="5"/>
      <c r="F23" s="23"/>
      <c r="G23" s="4" t="s">
        <v>40</v>
      </c>
      <c r="H23" s="5"/>
      <c r="I23" s="5"/>
      <c r="J23" s="23"/>
      <c r="K23" s="12"/>
      <c r="L23" s="13"/>
    </row>
    <row r="24" spans="1:12" x14ac:dyDescent="0.25">
      <c r="A24" s="2" t="s">
        <v>41</v>
      </c>
      <c r="B24" s="5"/>
      <c r="C24" s="4" t="s">
        <v>42</v>
      </c>
      <c r="D24" s="5"/>
      <c r="E24" s="5"/>
      <c r="F24" s="26" t="str">
        <f>IF(ISBLANK(F22),"",F22-F23)</f>
        <v/>
      </c>
      <c r="G24" s="4" t="s">
        <v>42</v>
      </c>
      <c r="H24" s="5"/>
      <c r="I24" s="5"/>
      <c r="J24" s="26" t="str">
        <f>IF(ISBLANK(J22),"",J22-J23)</f>
        <v/>
      </c>
      <c r="K24" s="12"/>
      <c r="L24" s="13"/>
    </row>
    <row r="25" spans="1:12" x14ac:dyDescent="0.25">
      <c r="A25" s="4"/>
      <c r="B25" s="5"/>
      <c r="C25" s="4" t="s">
        <v>43</v>
      </c>
      <c r="D25" s="14" t="s">
        <v>44</v>
      </c>
      <c r="E25" s="15"/>
      <c r="F25" s="26" t="str">
        <f>IF(ISBLANK(F22),"",(F24/F17)*100)</f>
        <v/>
      </c>
      <c r="G25" s="4" t="s">
        <v>43</v>
      </c>
      <c r="H25" s="14" t="s">
        <v>44</v>
      </c>
      <c r="I25" s="15"/>
      <c r="J25" s="26" t="str">
        <f>IF(ISBLANK(J22),"",(J24/J17)*100)</f>
        <v/>
      </c>
      <c r="K25" s="25" t="str">
        <f>IF(ISBLANK(F22),"",F25-J25)</f>
        <v/>
      </c>
      <c r="L25" s="11">
        <v>0.06</v>
      </c>
    </row>
    <row r="26" spans="1:12" x14ac:dyDescent="0.25">
      <c r="A26" s="6"/>
      <c r="B26" s="7"/>
      <c r="C26" s="16"/>
      <c r="D26" s="17" t="s">
        <v>45</v>
      </c>
      <c r="E26" s="7"/>
      <c r="F26" s="10"/>
      <c r="G26" s="17"/>
      <c r="H26" s="17" t="s">
        <v>45</v>
      </c>
      <c r="I26" s="7"/>
      <c r="J26" s="10"/>
      <c r="K26" s="18"/>
      <c r="L26" s="19"/>
    </row>
    <row r="27" spans="1:12" x14ac:dyDescent="0.25">
      <c r="A27" s="8" t="s">
        <v>46</v>
      </c>
      <c r="B27" s="37"/>
      <c r="C27" s="1" t="s">
        <v>47</v>
      </c>
      <c r="D27" s="1"/>
      <c r="E27" s="1"/>
      <c r="F27" s="26" t="str">
        <f>IF(ISBLANK(F16),"",F17)</f>
        <v/>
      </c>
      <c r="G27" s="1" t="s">
        <v>47</v>
      </c>
      <c r="H27" s="1"/>
      <c r="I27" s="1"/>
      <c r="J27" s="26" t="str">
        <f>IF(ISBLANK(J16),"",J17)</f>
        <v/>
      </c>
      <c r="K27" s="1"/>
      <c r="L27" s="38"/>
    </row>
    <row r="28" spans="1:12" x14ac:dyDescent="0.25">
      <c r="A28" s="4"/>
      <c r="B28" s="44"/>
      <c r="C28" s="5" t="s">
        <v>48</v>
      </c>
      <c r="D28" s="5"/>
      <c r="E28" s="5"/>
      <c r="F28" s="26" t="str">
        <f>F24</f>
        <v/>
      </c>
      <c r="G28" s="5" t="s">
        <v>48</v>
      </c>
      <c r="H28" s="5"/>
      <c r="I28" s="5"/>
      <c r="J28" s="26" t="str">
        <f>J24</f>
        <v/>
      </c>
      <c r="L28" s="39"/>
    </row>
    <row r="29" spans="1:12" x14ac:dyDescent="0.25">
      <c r="A29" s="4"/>
      <c r="B29" s="44"/>
      <c r="C29" s="5" t="s">
        <v>49</v>
      </c>
      <c r="D29" s="5"/>
      <c r="E29" s="5"/>
      <c r="F29" s="46">
        <v>0.25</v>
      </c>
      <c r="G29" s="5" t="s">
        <v>49</v>
      </c>
      <c r="H29" s="5"/>
      <c r="I29" s="5"/>
      <c r="J29" s="46">
        <v>0.25</v>
      </c>
      <c r="K29" s="29" t="str">
        <f>IF(ISBLANK(F12),"",F32-J32)</f>
        <v/>
      </c>
      <c r="L29" s="28"/>
    </row>
    <row r="30" spans="1:12" x14ac:dyDescent="0.25">
      <c r="A30" s="4"/>
      <c r="B30" s="44"/>
      <c r="C30" s="5" t="s">
        <v>50</v>
      </c>
      <c r="D30" s="5"/>
      <c r="E30" s="5"/>
      <c r="F30" s="47" t="str">
        <f>IF(ISBLANK(F14),"",F14)</f>
        <v/>
      </c>
      <c r="G30" s="5" t="s">
        <v>50</v>
      </c>
      <c r="H30" s="5"/>
      <c r="I30" s="5"/>
      <c r="J30" s="47" t="str">
        <f>IF(ISBLANK(J14),"",J14)</f>
        <v/>
      </c>
      <c r="K30" s="48"/>
      <c r="L30" s="48"/>
    </row>
    <row r="31" spans="1:12" ht="15.75" x14ac:dyDescent="0.3">
      <c r="A31" s="4"/>
      <c r="B31" s="44"/>
      <c r="C31" s="5" t="s">
        <v>51</v>
      </c>
      <c r="D31" s="5"/>
      <c r="E31" s="5"/>
      <c r="F31" s="47" t="str">
        <f>IF(ISBLANK(K8),"",K8)</f>
        <v/>
      </c>
      <c r="G31" s="5" t="s">
        <v>51</v>
      </c>
      <c r="H31" s="5"/>
      <c r="I31" s="5"/>
      <c r="J31" s="47" t="str">
        <f>IF(ISBLANK(K8),"",K8)</f>
        <v/>
      </c>
      <c r="K31" s="49" t="s">
        <v>57</v>
      </c>
      <c r="L31" s="50" t="s">
        <v>56</v>
      </c>
    </row>
    <row r="32" spans="1:12" x14ac:dyDescent="0.25">
      <c r="A32" s="6"/>
      <c r="B32" s="10"/>
      <c r="C32" s="7"/>
      <c r="D32" s="7"/>
      <c r="E32" s="7"/>
      <c r="F32" s="26" t="str">
        <f>IF(ISBLANK(F12),"",(F27-F28)/(F29-((F29*F30)/100)-(F28/(F31*62.4))))</f>
        <v/>
      </c>
      <c r="G32" s="7"/>
      <c r="H32" s="7"/>
      <c r="I32" s="7"/>
      <c r="J32" s="26" t="str">
        <f>IF(ISBLANK(J12),"",(J27-J28)/(J29-((J29*J30)/100)-(J28/(J31*62.4))))</f>
        <v/>
      </c>
      <c r="K32" s="26" t="str">
        <f>IF(ISBLANK(F12),"",AVERAGE(F32,J32))</f>
        <v/>
      </c>
      <c r="L32" s="26" t="str">
        <f>IF(ISBLANK(F12),"",(F32-J32)/F32*100)</f>
        <v/>
      </c>
    </row>
    <row r="33" spans="1:14" x14ac:dyDescent="0.25">
      <c r="A33" s="8" t="s">
        <v>52</v>
      </c>
      <c r="B33" s="37"/>
      <c r="C33" s="1"/>
      <c r="D33" s="1"/>
      <c r="E33" s="51" t="s">
        <v>58</v>
      </c>
      <c r="F33" s="33"/>
      <c r="G33" s="1"/>
      <c r="H33" s="1"/>
      <c r="I33" s="32" t="s">
        <v>61</v>
      </c>
      <c r="J33" s="33"/>
      <c r="K33" s="59" t="s">
        <v>62</v>
      </c>
      <c r="L33" s="61" t="s">
        <v>63</v>
      </c>
      <c r="N33" s="52"/>
    </row>
    <row r="34" spans="1:14" x14ac:dyDescent="0.25">
      <c r="A34" s="2" t="s">
        <v>53</v>
      </c>
      <c r="B34" s="44"/>
      <c r="C34" s="5"/>
      <c r="D34" s="5"/>
      <c r="E34" s="53" t="s">
        <v>59</v>
      </c>
      <c r="F34" s="33"/>
      <c r="G34" s="5"/>
      <c r="H34" s="5"/>
      <c r="I34" s="32" t="s">
        <v>65</v>
      </c>
      <c r="J34" s="33"/>
      <c r="K34" s="60"/>
      <c r="L34" s="62"/>
    </row>
    <row r="35" spans="1:14" x14ac:dyDescent="0.25">
      <c r="A35" s="2"/>
      <c r="B35" s="44"/>
      <c r="C35" s="5"/>
      <c r="D35" s="5"/>
      <c r="E35" s="53" t="s">
        <v>60</v>
      </c>
      <c r="F35" s="33"/>
      <c r="G35" s="5"/>
      <c r="H35" s="5"/>
      <c r="I35" s="32" t="s">
        <v>66</v>
      </c>
      <c r="J35" s="33"/>
      <c r="K35" s="54"/>
      <c r="L35" s="55" t="s">
        <v>67</v>
      </c>
    </row>
    <row r="36" spans="1:14" x14ac:dyDescent="0.25">
      <c r="A36" s="6"/>
      <c r="B36" s="10"/>
      <c r="C36" s="7"/>
      <c r="D36" s="7"/>
      <c r="E36" s="45" t="s">
        <v>55</v>
      </c>
      <c r="F36" s="56" t="str">
        <f>IF(ISBLANK(F33),"",AVERAGE(F33:F35))</f>
        <v/>
      </c>
      <c r="G36" s="7"/>
      <c r="H36" s="7"/>
      <c r="I36" s="45" t="s">
        <v>55</v>
      </c>
      <c r="J36" s="47" t="str">
        <f>IF(ISBLANK(J33),"",AVERAGE(J33:J35))</f>
        <v/>
      </c>
      <c r="K36" s="47" t="str">
        <f>IF(ISBLANK(F33),"",ROUND(AVERAGE(F36,J36),0))</f>
        <v/>
      </c>
      <c r="L36" s="57" t="str">
        <f>IF(ISBLANK(F33),"",ABS((F36-J36)/K36))</f>
        <v/>
      </c>
    </row>
    <row r="37" spans="1:14" x14ac:dyDescent="0.25">
      <c r="I37" s="58"/>
    </row>
    <row r="45" spans="1:14" x14ac:dyDescent="0.25">
      <c r="H45" s="63" t="s">
        <v>64</v>
      </c>
      <c r="I45" s="63"/>
      <c r="J45" s="63"/>
      <c r="K45" s="63"/>
    </row>
    <row r="48" spans="1:14" x14ac:dyDescent="0.25">
      <c r="I48" s="30"/>
      <c r="J48" s="30"/>
      <c r="K48" s="30"/>
      <c r="L48" s="30"/>
    </row>
  </sheetData>
  <sheetProtection password="88D9" sheet="1" objects="1" scenarios="1" selectLockedCells="1"/>
  <mergeCells count="21">
    <mergeCell ref="C5:D5"/>
    <mergeCell ref="C6:D6"/>
    <mergeCell ref="C7:D7"/>
    <mergeCell ref="C8:D8"/>
    <mergeCell ref="A1:L1"/>
    <mergeCell ref="A2:L2"/>
    <mergeCell ref="G4:H4"/>
    <mergeCell ref="G5:H5"/>
    <mergeCell ref="K4:L4"/>
    <mergeCell ref="K5:L5"/>
    <mergeCell ref="C10:F11"/>
    <mergeCell ref="G10:J11"/>
    <mergeCell ref="G6:H6"/>
    <mergeCell ref="G7:H7"/>
    <mergeCell ref="G8:H8"/>
    <mergeCell ref="K33:K34"/>
    <mergeCell ref="L33:L34"/>
    <mergeCell ref="H45:K45"/>
    <mergeCell ref="K6:L6"/>
    <mergeCell ref="K7:L7"/>
    <mergeCell ref="K8:L8"/>
  </mergeCells>
  <printOptions horizontalCentered="1"/>
  <pageMargins left="0" right="0" top="0" bottom="0" header="0" footer="0"/>
  <pageSetup scale="88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E6C16D01-09CD-4817-BB94-9C692F35AA0D}"/>
</file>

<file path=customXml/itemProps2.xml><?xml version="1.0" encoding="utf-8"?>
<ds:datastoreItem xmlns:ds="http://schemas.openxmlformats.org/officeDocument/2006/customXml" ds:itemID="{D149B7AE-E6F9-4F96-B47A-02D35F19F33C}"/>
</file>

<file path=customXml/itemProps3.xml><?xml version="1.0" encoding="utf-8"?>
<ds:datastoreItem xmlns:ds="http://schemas.openxmlformats.org/officeDocument/2006/customXml" ds:itemID="{F7DBF155-361A-4EF8-965F-22EC8D704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2013-03-13T15:49:35Z</cp:lastPrinted>
  <dcterms:created xsi:type="dcterms:W3CDTF">2013-03-12T17:44:54Z</dcterms:created>
  <dcterms:modified xsi:type="dcterms:W3CDTF">2013-04-05T18:04:03Z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